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970" windowWidth="15480" windowHeight="8190" activeTab="0"/>
  </bookViews>
  <sheets>
    <sheet name="ZAGROŻENIA I DZIAŁANIA 200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<sst xmlns="http://schemas.openxmlformats.org/spreadsheetml/2006/main" count="29" uniqueCount="29">
  <si>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L.p.</t>
  </si>
  <si>
    <t>Jednostka wojewódzka WOPR</t>
  </si>
  <si>
    <t>Liczba ofiar utonięć</t>
  </si>
  <si>
    <t>Liczba ofiar utonięć na 100 000 mieszkańców</t>
  </si>
  <si>
    <t>Liczba osób uratowanych</t>
  </si>
  <si>
    <t>Godziny społeczne</t>
  </si>
  <si>
    <t>Godziny społeczne na ratownika</t>
  </si>
  <si>
    <t>Liczba ratowników</t>
  </si>
  <si>
    <t>Liczba ratowników na 100 000 mieszkańców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</si>
  <si>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</si>
  <si>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</si>
  <si>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</si>
  <si>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</si>
  <si>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</si>
  <si>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</si>
  <si>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</si>
  <si>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</si>
  <si>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</si>
  <si>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</si>
  <si>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</si>
  <si>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</si>
  <si>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</si>
  <si>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</si>
  <si>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</si>
  <si>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</si>
  <si>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</si>
  <si>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</si>
  <si>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mieszkańców*</t>
  </si>
  <si>
    <t>* dane GUS na dzień 30 VI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</si>
</sst>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0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7" fillId="2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PageLayoutView="0" workbookViewId="0" topLeftCell="B1">
      <selection activeCell="E26" sqref="E26"/>
    </sheetView>
  </sheetViews>
  <sheetFormatPr defaultColWidth="11.57421875" defaultRowHeight="12.75"/>
  <cols>
    <col min="1" max="1" width="3.8515625" style="1" customWidth="1"/>
    <col min="2" max="2" width="18.8515625" style="1" customWidth="1"/>
    <col min="3" max="3" width="10.00390625" style="1" customWidth="1"/>
    <col min="4" max="4" width="21.8515625" style="2" customWidth="1"/>
    <col min="5" max="5" width="13.00390625" style="1" customWidth="1"/>
    <col min="6" max="6" width="10.7109375" style="1" customWidth="1"/>
    <col min="7" max="7" width="11.00390625" style="2" customWidth="1"/>
    <col min="8" max="8" width="12.7109375" style="1" customWidth="1"/>
    <col min="9" max="9" width="15.00390625" style="2" customWidth="1"/>
    <col min="10" max="10" width="15.00390625" style="3" customWidth="1"/>
    <col min="11" max="255" width="11.57421875" style="1" customWidth="1"/>
  </cols>
  <sheetData>
    <row r="1" spans="1:255" s="6" customFormat="1" ht="25.5" customHeight="1">
      <c r="A1" s="58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27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6" customFormat="1" ht="24.75" customHeight="1" thickBot="1">
      <c r="A2" s="59"/>
      <c r="B2" s="57"/>
      <c r="C2" s="57"/>
      <c r="D2" s="57"/>
      <c r="E2" s="57"/>
      <c r="F2" s="57"/>
      <c r="G2" s="57"/>
      <c r="H2" s="57"/>
      <c r="I2" s="57"/>
      <c r="J2" s="5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6" customFormat="1" ht="12.75">
      <c r="A3" s="30">
        <v>1</v>
      </c>
      <c r="B3" s="31" t="s">
        <v>9</v>
      </c>
      <c r="C3" s="32">
        <v>10</v>
      </c>
      <c r="D3" s="33">
        <f>C3*100000/J3</f>
        <v>0.34762766712982257</v>
      </c>
      <c r="E3" s="34">
        <v>114</v>
      </c>
      <c r="F3" s="34">
        <v>24677</v>
      </c>
      <c r="G3" s="33">
        <f>(F3/H3)</f>
        <v>3.3374357587232892</v>
      </c>
      <c r="H3" s="35">
        <v>7394</v>
      </c>
      <c r="I3" s="36">
        <f>(H3/(J3/100000))</f>
        <v>257.03589707579084</v>
      </c>
      <c r="J3" s="50">
        <v>2876641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6" customFormat="1" ht="12.75">
      <c r="A4" s="17">
        <v>2</v>
      </c>
      <c r="B4" s="18" t="s">
        <v>10</v>
      </c>
      <c r="C4" s="19">
        <v>40</v>
      </c>
      <c r="D4" s="33">
        <f aca="true" t="shared" si="0" ref="D4:D19">C4*100000/J4</f>
        <v>1.9334796010651538</v>
      </c>
      <c r="E4" s="20">
        <v>82</v>
      </c>
      <c r="F4" s="20">
        <v>59685</v>
      </c>
      <c r="G4" s="33">
        <f aca="true" t="shared" si="1" ref="G4:G18">(F4/H4)</f>
        <v>19.974899598393574</v>
      </c>
      <c r="H4" s="21">
        <v>2988</v>
      </c>
      <c r="I4" s="36">
        <f aca="true" t="shared" si="2" ref="I4:I19">(H4/(J4/100000))</f>
        <v>144.430926199567</v>
      </c>
      <c r="J4" s="22">
        <v>2068809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6" customFormat="1" ht="12.75">
      <c r="A5" s="17">
        <v>3</v>
      </c>
      <c r="B5" s="18" t="s">
        <v>11</v>
      </c>
      <c r="C5" s="19">
        <v>51</v>
      </c>
      <c r="D5" s="33">
        <f t="shared" si="0"/>
        <v>2.3613297527548847</v>
      </c>
      <c r="E5" s="20">
        <v>167</v>
      </c>
      <c r="F5" s="20">
        <v>16310</v>
      </c>
      <c r="G5" s="33">
        <f t="shared" si="1"/>
        <v>8.552700576822234</v>
      </c>
      <c r="H5" s="21">
        <v>1907</v>
      </c>
      <c r="I5" s="36">
        <f t="shared" si="2"/>
        <v>88.29521251967775</v>
      </c>
      <c r="J5" s="22">
        <v>2159800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6" customFormat="1" ht="12.75">
      <c r="A6" s="17">
        <v>4</v>
      </c>
      <c r="B6" s="18" t="s">
        <v>12</v>
      </c>
      <c r="C6" s="19">
        <v>15</v>
      </c>
      <c r="D6" s="33">
        <f t="shared" si="0"/>
        <v>1.4857060223588852</v>
      </c>
      <c r="E6" s="20">
        <v>97</v>
      </c>
      <c r="F6" s="20">
        <v>39185</v>
      </c>
      <c r="G6" s="33">
        <f t="shared" si="1"/>
        <v>9.762082710513203</v>
      </c>
      <c r="H6" s="21">
        <v>4014</v>
      </c>
      <c r="I6" s="36">
        <f t="shared" si="2"/>
        <v>397.5749315832377</v>
      </c>
      <c r="J6" s="22">
        <v>1009621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6" customFormat="1" ht="12.75">
      <c r="A7" s="17">
        <v>5</v>
      </c>
      <c r="B7" s="18" t="s">
        <v>13</v>
      </c>
      <c r="C7" s="19">
        <v>29</v>
      </c>
      <c r="D7" s="33">
        <f t="shared" si="0"/>
        <v>1.139268503193684</v>
      </c>
      <c r="E7" s="20">
        <v>315</v>
      </c>
      <c r="F7" s="20">
        <v>80000</v>
      </c>
      <c r="G7" s="33">
        <f t="shared" si="1"/>
        <v>19.441069258809236</v>
      </c>
      <c r="H7" s="21">
        <v>4115</v>
      </c>
      <c r="I7" s="36">
        <f t="shared" si="2"/>
        <v>161.65827209110375</v>
      </c>
      <c r="J7" s="22">
        <v>2545493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6" customFormat="1" ht="12.75">
      <c r="A8" s="23">
        <v>6</v>
      </c>
      <c r="B8" s="25" t="s">
        <v>14</v>
      </c>
      <c r="C8" s="26">
        <v>19</v>
      </c>
      <c r="D8" s="53">
        <f t="shared" si="0"/>
        <v>0.577015644716283</v>
      </c>
      <c r="E8" s="27">
        <v>766</v>
      </c>
      <c r="F8" s="27">
        <v>16610</v>
      </c>
      <c r="G8" s="53">
        <f t="shared" si="1"/>
        <v>7.502258355916893</v>
      </c>
      <c r="H8" s="28">
        <v>2214</v>
      </c>
      <c r="I8" s="54">
        <f t="shared" si="2"/>
        <v>67.23750723167633</v>
      </c>
      <c r="J8" s="29">
        <v>3292805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6" customFormat="1" ht="12.75">
      <c r="A9" s="17">
        <v>7</v>
      </c>
      <c r="B9" s="18" t="s">
        <v>15</v>
      </c>
      <c r="C9" s="19">
        <v>72</v>
      </c>
      <c r="D9" s="33">
        <f t="shared" si="0"/>
        <v>1.3809359869041238</v>
      </c>
      <c r="E9" s="20">
        <v>1209</v>
      </c>
      <c r="F9" s="20">
        <v>191293</v>
      </c>
      <c r="G9" s="33">
        <f t="shared" si="1"/>
        <v>24.477671145233526</v>
      </c>
      <c r="H9" s="21">
        <v>7815</v>
      </c>
      <c r="I9" s="36">
        <f t="shared" si="2"/>
        <v>149.88909357855175</v>
      </c>
      <c r="J9" s="22">
        <v>5213855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6" customFormat="1" ht="12.75">
      <c r="A10" s="17">
        <v>8</v>
      </c>
      <c r="B10" s="18" t="s">
        <v>16</v>
      </c>
      <c r="C10" s="19">
        <v>9</v>
      </c>
      <c r="D10" s="33">
        <f t="shared" si="0"/>
        <v>0.8721589422456348</v>
      </c>
      <c r="E10" s="20">
        <v>68</v>
      </c>
      <c r="F10" s="20">
        <v>36647</v>
      </c>
      <c r="G10" s="33">
        <f t="shared" si="1"/>
        <v>5.3343522561863175</v>
      </c>
      <c r="H10" s="20">
        <v>6870</v>
      </c>
      <c r="I10" s="36">
        <f t="shared" si="2"/>
        <v>665.7479925808346</v>
      </c>
      <c r="J10" s="22">
        <v>1031922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6" customFormat="1" ht="12.75">
      <c r="A11" s="17">
        <v>9</v>
      </c>
      <c r="B11" s="18" t="s">
        <v>17</v>
      </c>
      <c r="C11" s="19">
        <v>25</v>
      </c>
      <c r="D11" s="33">
        <f t="shared" si="0"/>
        <v>1.1902557097756654</v>
      </c>
      <c r="E11" s="20">
        <v>154</v>
      </c>
      <c r="F11" s="20">
        <v>21416</v>
      </c>
      <c r="G11" s="33">
        <f t="shared" si="1"/>
        <v>10.607231302625062</v>
      </c>
      <c r="H11" s="21">
        <v>2019</v>
      </c>
      <c r="I11" s="36">
        <f t="shared" si="2"/>
        <v>96.12505112148274</v>
      </c>
      <c r="J11" s="22">
        <v>2100389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6" customFormat="1" ht="12.75">
      <c r="A12" s="17">
        <v>10</v>
      </c>
      <c r="B12" s="18" t="s">
        <v>18</v>
      </c>
      <c r="C12" s="19">
        <v>39</v>
      </c>
      <c r="D12" s="33">
        <f t="shared" si="0"/>
        <v>3.2750321624953393</v>
      </c>
      <c r="E12" s="20">
        <v>85</v>
      </c>
      <c r="F12" s="20">
        <v>22570</v>
      </c>
      <c r="G12" s="33">
        <f t="shared" si="1"/>
        <v>7.358982719269645</v>
      </c>
      <c r="H12" s="21">
        <v>3067</v>
      </c>
      <c r="I12" s="36">
        <f t="shared" si="2"/>
        <v>257.55188826597964</v>
      </c>
      <c r="J12" s="22">
        <v>1190828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6" customFormat="1" ht="12.75">
      <c r="A13" s="24">
        <v>11</v>
      </c>
      <c r="B13" s="25" t="s">
        <v>19</v>
      </c>
      <c r="C13" s="26">
        <v>28</v>
      </c>
      <c r="D13" s="33">
        <f t="shared" si="0"/>
        <v>1.2584597710861676</v>
      </c>
      <c r="E13" s="27">
        <v>210</v>
      </c>
      <c r="F13" s="27">
        <v>7200</v>
      </c>
      <c r="G13" s="33">
        <f t="shared" si="1"/>
        <v>1.5145140933950358</v>
      </c>
      <c r="H13" s="27">
        <v>4754</v>
      </c>
      <c r="I13" s="36">
        <f t="shared" si="2"/>
        <v>213.66849113370145</v>
      </c>
      <c r="J13" s="29">
        <v>2224942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16" customFormat="1" ht="12.75">
      <c r="A14" s="24">
        <v>12</v>
      </c>
      <c r="B14" s="25" t="s">
        <v>20</v>
      </c>
      <c r="C14" s="26">
        <v>14</v>
      </c>
      <c r="D14" s="33">
        <f t="shared" si="0"/>
        <v>0.30153295044392114</v>
      </c>
      <c r="E14" s="27">
        <v>104</v>
      </c>
      <c r="F14" s="27">
        <v>165000</v>
      </c>
      <c r="G14" s="33">
        <f t="shared" si="1"/>
        <v>27.29980145598941</v>
      </c>
      <c r="H14" s="28">
        <v>6044</v>
      </c>
      <c r="I14" s="36">
        <f t="shared" si="2"/>
        <v>130.1760823202185</v>
      </c>
      <c r="J14" s="29">
        <v>4642942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" customFormat="1" ht="12.75">
      <c r="A15" s="17">
        <v>13</v>
      </c>
      <c r="B15" s="18" t="s">
        <v>21</v>
      </c>
      <c r="C15" s="19">
        <v>30</v>
      </c>
      <c r="D15" s="33">
        <f t="shared" si="0"/>
        <v>2.3599506927635256</v>
      </c>
      <c r="E15" s="20">
        <v>46</v>
      </c>
      <c r="F15" s="20">
        <v>7451</v>
      </c>
      <c r="G15" s="33">
        <f t="shared" si="1"/>
        <v>2.416801816412585</v>
      </c>
      <c r="H15" s="21">
        <v>3083</v>
      </c>
      <c r="I15" s="36">
        <f t="shared" si="2"/>
        <v>242.52426619299834</v>
      </c>
      <c r="J15" s="22">
        <v>1271213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6" customFormat="1" ht="12.75">
      <c r="A16" s="17">
        <v>14</v>
      </c>
      <c r="B16" s="18" t="s">
        <v>22</v>
      </c>
      <c r="C16" s="19">
        <v>44</v>
      </c>
      <c r="D16" s="33">
        <f t="shared" si="0"/>
        <v>3.081942548388249</v>
      </c>
      <c r="E16" s="20">
        <v>567</v>
      </c>
      <c r="F16" s="20">
        <v>61432</v>
      </c>
      <c r="G16" s="33">
        <f t="shared" si="1"/>
        <v>61.37062937062937</v>
      </c>
      <c r="H16" s="21">
        <v>1001</v>
      </c>
      <c r="I16" s="36">
        <f t="shared" si="2"/>
        <v>70.11419297583267</v>
      </c>
      <c r="J16" s="22">
        <v>1427671</v>
      </c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6" customFormat="1" ht="12.75">
      <c r="A17" s="17">
        <v>15</v>
      </c>
      <c r="B17" s="18" t="s">
        <v>23</v>
      </c>
      <c r="C17" s="19">
        <v>25</v>
      </c>
      <c r="D17" s="33">
        <f t="shared" si="0"/>
        <v>0.7346083391563287</v>
      </c>
      <c r="E17" s="20">
        <v>83</v>
      </c>
      <c r="F17" s="20">
        <v>46000</v>
      </c>
      <c r="G17" s="33">
        <f t="shared" si="1"/>
        <v>5.3056516724336795</v>
      </c>
      <c r="H17" s="21">
        <v>8670</v>
      </c>
      <c r="I17" s="36">
        <f t="shared" si="2"/>
        <v>254.76217201941483</v>
      </c>
      <c r="J17" s="22">
        <v>3403174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6" customFormat="1" ht="13.5" thickBot="1">
      <c r="A18" s="37">
        <v>16</v>
      </c>
      <c r="B18" s="38" t="s">
        <v>24</v>
      </c>
      <c r="C18" s="39">
        <v>18</v>
      </c>
      <c r="D18" s="52">
        <f t="shared" si="0"/>
        <v>1.0630230959484646</v>
      </c>
      <c r="E18" s="40">
        <v>33</v>
      </c>
      <c r="F18" s="40">
        <v>53000</v>
      </c>
      <c r="G18" s="33">
        <f t="shared" si="1"/>
        <v>12.929982922664065</v>
      </c>
      <c r="H18" s="41">
        <v>4099</v>
      </c>
      <c r="I18" s="51">
        <f t="shared" si="2"/>
        <v>242.07398168293093</v>
      </c>
      <c r="J18" s="42">
        <v>1693284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9" customFormat="1" ht="13.5" thickBot="1">
      <c r="A19" s="43"/>
      <c r="B19" s="44" t="s">
        <v>25</v>
      </c>
      <c r="C19" s="45">
        <f>SUM(C3:C18)</f>
        <v>468</v>
      </c>
      <c r="D19" s="46">
        <f t="shared" si="0"/>
        <v>1.2266276004996568</v>
      </c>
      <c r="E19" s="47">
        <f>SUM(E3:E18)</f>
        <v>4100</v>
      </c>
      <c r="F19" s="47">
        <f>SUM(F3:F18)</f>
        <v>848476</v>
      </c>
      <c r="G19" s="46">
        <f>F19/H19</f>
        <v>12.111742370171582</v>
      </c>
      <c r="H19" s="47">
        <f>SUM(H3:H18)</f>
        <v>70054</v>
      </c>
      <c r="I19" s="48">
        <f t="shared" si="2"/>
        <v>183.61147419957896</v>
      </c>
      <c r="J19" s="49">
        <f>SUM(J3:J18)</f>
        <v>38153389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6" customFormat="1" ht="12.75">
      <c r="A20" s="11"/>
      <c r="B20" s="11"/>
      <c r="C20" s="11"/>
      <c r="D20" s="11"/>
      <c r="E20" s="11"/>
      <c r="F20" s="11"/>
      <c r="G20" s="12"/>
      <c r="H20" s="11"/>
      <c r="I20" s="11"/>
      <c r="J20" s="1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6" customFormat="1" ht="12.75">
      <c r="A21" s="11"/>
      <c r="B21" s="55" t="s">
        <v>26</v>
      </c>
      <c r="C21" s="55"/>
      <c r="D21" s="55"/>
      <c r="E21" s="11"/>
      <c r="F21" s="11"/>
      <c r="G21" s="11"/>
      <c r="H21" s="11"/>
      <c r="I21" s="11"/>
      <c r="J21" s="1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6" customFormat="1" ht="12.75">
      <c r="A22" s="11"/>
      <c r="B22" s="11" t="s">
        <v>28</v>
      </c>
      <c r="C22" s="11"/>
      <c r="D22" s="11"/>
      <c r="E22" s="11"/>
      <c r="F22" s="11"/>
      <c r="G22" s="11"/>
      <c r="H22" s="11"/>
      <c r="I22" s="11"/>
      <c r="J22" s="1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4"/>
    </row>
    <row r="24" spans="1:11" ht="12.75">
      <c r="A24" s="4"/>
      <c r="B24" s="4"/>
      <c r="C24" s="4"/>
      <c r="D24" s="5"/>
      <c r="E24" s="4"/>
      <c r="F24" s="4"/>
      <c r="G24" s="5"/>
      <c r="H24" s="4"/>
      <c r="I24" s="5"/>
      <c r="J24" s="10"/>
      <c r="K24" s="4"/>
    </row>
    <row r="25" spans="1:11" ht="12.75">
      <c r="A25" s="4"/>
      <c r="B25" s="4"/>
      <c r="C25" s="4"/>
      <c r="D25" s="5"/>
      <c r="E25" s="4"/>
      <c r="F25" s="4"/>
      <c r="G25" s="5"/>
      <c r="H25" s="4"/>
      <c r="I25" s="5"/>
      <c r="J25" s="10"/>
      <c r="K25" s="4"/>
    </row>
  </sheetData>
  <sheetProtection/>
  <mergeCells count="11">
    <mergeCell ref="I1:I2"/>
    <mergeCell ref="J1:J2"/>
    <mergeCell ref="H1:H2"/>
    <mergeCell ref="A1:A2"/>
    <mergeCell ref="B1:B2"/>
    <mergeCell ref="C1:C2"/>
    <mergeCell ref="D1:D2"/>
    <mergeCell ref="B21:D21"/>
    <mergeCell ref="E1:E2"/>
    <mergeCell ref="F1:F2"/>
    <mergeCell ref="G1:G2"/>
  </mergeCells>
  <printOptions/>
  <pageMargins left="0.7875" right="0.78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  <ignoredErrors>
    <ignoredError sqref="I19 G19 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</cp:lastModifiedBy>
  <cp:lastPrinted>2007-04-25T12:14:02Z</cp:lastPrinted>
  <dcterms:created xsi:type="dcterms:W3CDTF">2005-02-02T14:42:22Z</dcterms:created>
  <dcterms:modified xsi:type="dcterms:W3CDTF">2010-03-03T08:45:07Z</dcterms:modified>
  <cp:category/>
  <cp:version/>
  <cp:contentType/>
  <cp:contentStatus/>
  <cp:revision>2</cp:revision>
</cp:coreProperties>
</file>